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cbbf95e6c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au de bord" sheetId="1" r:id="R76e2eb828b1b4629"/>
    <x:sheet xmlns:r="http://schemas.openxmlformats.org/officeDocument/2006/relationships" name="Budget" sheetId="2" r:id="R5107a721c16f4255"/>
    <x:sheet xmlns:r="http://schemas.openxmlformats.org/officeDocument/2006/relationships" name="Tresorerie" sheetId="3" r:id="R48fef63491cb4a93"/>
    <x:sheet xmlns:r="http://schemas.openxmlformats.org/officeDocument/2006/relationships" name="BFR" sheetId="4" r:id="Rcd76d69ba86c41f2"/>
    <x:sheet xmlns:r="http://schemas.openxmlformats.org/officeDocument/2006/relationships" name="Seuil rentabilite" sheetId="5" r:id="Rcad2744edbd245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-yy"/>
    <x:numFmt numFmtId="201" formatCode="#,##0 [$€-fr-FR]"/>
    <x:numFmt numFmtId="202" formatCode="0.0%"/>
    <x:numFmt numFmtId="203" formatCode="0"/>
  </x:numFmts>
  <x:fonts count="8">
    <x:font>
      <x:sz val="11"/>
      <x:name val="Carlito"/>
    </x:font>
    <x:font>
      <x:sz val="10"/>
      <x:color rgb="FF43536C"/>
      <x:name val="Arial"/>
    </x:font>
    <x:font>
      <x:b/>
      <x:sz val="16"/>
      <x:color rgb="FFFFFFFF"/>
      <x:name val="Arial"/>
    </x:font>
    <x:font>
      <x:i/>
      <x:sz val="10"/>
      <x:color rgb="FF43536C"/>
      <x:name val="Arial"/>
    </x:font>
    <x:font>
      <x:b/>
      <x:sz val="10"/>
      <x:color rgb="FFFFFFFF"/>
      <x:name val="Arial"/>
    </x:font>
    <x:font>
      <x:b/>
      <x:sz val="10"/>
      <x:color rgb="FF1C2331"/>
      <x:name val="Arial"/>
    </x:font>
    <x:font>
      <x:b/>
      <x:sz val="11"/>
      <x:color rgb="FF1C2331"/>
      <x:name val="Arial"/>
    </x:font>
    <x:font>
      <x:b/>
      <x:sz val="10"/>
      <x:color rgb="FF245CCA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C2331"/>
      </x:patternFill>
    </x:fill>
    <x:fill>
      <x:patternFill patternType="solid">
        <x:fgColor rgb="FFEEF4FF"/>
      </x:patternFill>
    </x:fill>
    <x:fill>
      <x:patternFill patternType="solid">
        <x:fgColor rgb="FF245CCA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DCE7FA"/>
      </x:left>
      <x:right style="thin">
        <x:color rgb="FFDCE7FA"/>
      </x:right>
      <x:top style="thin">
        <x:color rgb="FFDCE7FA"/>
      </x:top>
      <x:bottom style="thin">
        <x:color rgb="FFDCE7FA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201" fontId="1" fillId="5" borderId="1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5" fillId="3" borderId="0" xfId="0" applyNumberFormat="1" applyFont="1" applyFill="1" applyBorder="1"/>
    <x:xf numFmtId="201" fontId="5" fillId="3" borderId="0" xfId="0" applyNumberFormat="1" applyFont="1" applyFill="1" applyBorder="1"/>
    <x:xf numFmtId="0" fontId="4" fillId="4" borderId="1" xfId="0" applyNumberFormat="1" applyFont="1" applyFill="1" applyBorder="1" applyAlignment="1">
      <x:alignment vertical="center" wrapText="1"/>
    </x:xf>
    <x:xf numFmtId="200" fontId="4" fillId="4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5" fillId="0" borderId="1" xfId="0" applyNumberFormat="1" applyFont="1" applyFill="1" applyBorder="1"/>
    <x:xf numFmtId="201" fontId="5" fillId="0" borderId="1" xfId="0" applyNumberFormat="1" applyFont="1" applyFill="1" applyBorder="1"/>
    <x:xf numFmtId="0" fontId="5" fillId="3" borderId="1" xfId="0" applyNumberFormat="1" applyFont="1" applyFill="1" applyBorder="1"/>
    <x:xf numFmtId="201" fontId="5" fillId="3" borderId="1" xfId="0" applyNumberFormat="1" applyFont="1" applyFill="1" applyBorder="1"/>
    <x:xf numFmtId="0" fontId="3" fillId="0" borderId="0" xfId="0" applyNumberFormat="1" applyFont="1" applyFill="1" applyBorder="1"/>
    <x:xf numFmtId="201" fontId="1" fillId="0" borderId="1" xfId="0" applyNumberFormat="1" applyFont="1" applyFill="1" applyBorder="1"/>
    <x:xf numFmtId="201" fontId="1" fillId="3" borderId="0" xfId="0" applyNumberFormat="1" applyFont="1" applyFill="1" applyBorder="1"/>
    <x:xf numFmtId="0" fontId="6" fillId="3" borderId="0" xfId="0" applyNumberFormat="1" applyFont="1" applyFill="1" applyBorder="1"/>
    <x:xf numFmtId="201" fontId="6" fillId="3" borderId="0" xfId="0" applyNumberFormat="1" applyFont="1" applyFill="1" applyBorder="1"/>
    <x:xf numFmtId="0" fontId="6" fillId="3" borderId="1" xfId="0" applyNumberFormat="1" applyFont="1" applyFill="1" applyBorder="1"/>
    <x:xf numFmtId="201" fontId="6" fillId="3" borderId="1" xfId="0" applyNumberFormat="1" applyFont="1" applyFill="1" applyBorder="1"/>
    <x:xf numFmtId="0" fontId="7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3" fontId="1" fillId="0" borderId="1" xfId="0" applyNumberFormat="1" applyFont="1" applyFill="1" applyBorder="1"/>
    <x:xf numFmtId="0" fontId="1" fillId="6" borderId="0" xfId="0" applyNumberFormat="1" applyFont="1" applyFill="1" applyBorder="1"/>
    <x:xf numFmtId="0" fontId="1" fillId="6" borderId="1" xfId="0" applyNumberFormat="1" applyFont="1" applyFill="1" applyBorder="1"/>
    <x:xf numFmtId="0" fontId="1" fillId="6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35c53f3b949d8" /><Relationship Type="http://schemas.openxmlformats.org/officeDocument/2006/relationships/theme" Target="/xl/theme/theme1.xml" Id="R5c0ce7f921e14720" /><Relationship Type="http://schemas.openxmlformats.org/officeDocument/2006/relationships/sharedStrings" Target="/xl/sharedStrings.xml" Id="R2032f50df7f54dc5" /><Relationship Type="http://schemas.openxmlformats.org/officeDocument/2006/relationships/worksheet" Target="/xl/worksheets/sheet1.xml" Id="R76e2eb828b1b4629" /><Relationship Type="http://schemas.openxmlformats.org/officeDocument/2006/relationships/worksheet" Target="/xl/worksheets/sheet2.xml" Id="R5107a721c16f4255" /><Relationship Type="http://schemas.openxmlformats.org/officeDocument/2006/relationships/worksheet" Target="/xl/worksheets/sheet3.xml" Id="R48fef63491cb4a93" /><Relationship Type="http://schemas.openxmlformats.org/officeDocument/2006/relationships/worksheet" Target="/xl/worksheets/sheet4.xml" Id="Rcd76d69ba86c41f2" /><Relationship Type="http://schemas.openxmlformats.org/officeDocument/2006/relationships/worksheet" Target="/xl/worksheets/sheet5.xml" Id="Rcad2744edbd245c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d26d4fe75db4fc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Évolution de la trésorerie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Solde final</c:v>
          </c:tx>
          <c:marker>
            <c:symbol val="none"/>
          </c:marker>
          <c:cat>
            <c:strRef>
              <c:f>'Tableau de bord'!$J$16:$J$27</c:f>
              <c:strCache>
                <c:ptCount val="0"/>
              </c:strCache>
            </c:strRef>
          </c:cat>
          <c:val>
            <c:numRef>
              <c:f>'Tableau de bord'!$K$16:$K$27</c:f>
              <c:numCache>
                <c:formatCode>#,##0 [$€-fr-FR]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 [$€-fr-FR]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14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d26d4fe75db4fc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41fd1c8313d46da" /></Relationships>
</file>

<file path=xl/worksheets/sheet1.xml><?xml version="1.0" encoding="utf-8"?>
<x:worksheet xmlns:x="http://schemas.openxmlformats.org/spreadsheetml/2006/main">
  <x:sheetPr>
    <x:tabColor rgb="FF1C2331"/>
  </x:sheetPr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4" hidden="0" customWidth="1"/>
    <x:col min="4" max="4" width="28" hidden="0" customWidth="1"/>
    <x:col min="5" max="5" width="18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" t="str">
        <x:v>BIZ’N’CASH · KIT DE DÉMARRAGE GESTION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6" customHeight="1">
      <x:c r="A2" s="7" t="str">
        <x:v>Vue synthétique — les indicateurs se mettent à jour depuis les onglets jaunes.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8" customHeight="1">
      <x:c r="A4" s="11" t="str">
        <x:v>INDICATEURS CLÉS</x:v>
      </x:c>
      <x:c r="B4" s="11"/>
      <x:c r="C4" s="11"/>
      <x:c r="D4" s="11"/>
      <x:c r="E4" s="11"/>
      <x:c r="F4" s="11"/>
      <x:c r="G4" s="11"/>
      <x:c r="H4" s="11"/>
      <x:c r="I4" s="1"/>
      <x:c r="J4" s="1"/>
      <x:c r="K4" s="1"/>
      <x:c r="L4" s="1"/>
      <x:c r="M4" s="1"/>
      <x:c r="N4" s="1"/>
    </x:row>
    <x:row r="5">
      <x:c r="A5" s="26" t="str">
        <x:v>Indicateur</x:v>
      </x:c>
      <x:c r="B5" s="26" t="str">
        <x:v>Valeur</x:v>
      </x:c>
      <x:c r="C5" s="1"/>
      <x:c r="D5" s="26" t="str">
        <x:v>Indicateur</x:v>
      </x:c>
      <x:c r="E5" s="26" t="str">
        <x:v>Valeur</x:v>
      </x:c>
      <x:c r="F5" s="1"/>
      <x:c r="G5" s="1"/>
      <x:c r="H5" s="1"/>
      <x:c r="I5" s="1"/>
      <x:c r="J5" s="1"/>
      <x:c r="K5" s="1"/>
      <x:c r="L5" s="1"/>
      <x:c r="M5" s="1"/>
      <x:c r="N5" s="1"/>
    </x:row>
    <x:row r="6">
      <x:c r="A6" s="23" t="str">
        <x:v>BFR actuel</x:v>
      </x:c>
      <x:c r="B6" s="29" t="n">
        <x:f>BFR!B8</x:f>
        <x:v>22000</x:v>
      </x:c>
      <x:c r="C6" s="1"/>
      <x:c r="D6" s="23" t="str">
        <x:v>Résultat annuel budgété</x:v>
      </x:c>
      <x:c r="E6" s="29" t="n">
        <x:f>SUM(Budget!C12:N12)</x:f>
        <x:v>64200</x:v>
      </x:c>
      <x:c r="F6" s="1"/>
      <x:c r="G6" s="1"/>
      <x:c r="H6" s="1"/>
      <x:c r="I6" s="1"/>
      <x:c r="J6" s="1"/>
      <x:c r="K6" s="1"/>
      <x:c r="L6" s="1"/>
      <x:c r="M6" s="1"/>
      <x:c r="N6" s="1"/>
    </x:row>
    <x:row r="7">
      <x:c r="A7" s="23" t="str">
        <x:v>Seuil de rentabilité</x:v>
      </x:c>
      <x:c r="B7" s="29" t="n">
        <x:f>'Seuil rentabilite'!B9</x:f>
        <x:v>100000</x:v>
      </x:c>
      <x:c r="C7" s="1"/>
      <x:c r="D7" s="23" t="str">
        <x:v>Trésorerie finale</x:v>
      </x:c>
      <x:c r="E7" s="29" t="n">
        <x:f>Tresorerie!N9</x:f>
        <x:v>74200</x:v>
      </x:c>
      <x:c r="F7" s="1"/>
      <x:c r="G7" s="1"/>
      <x:c r="H7" s="1"/>
      <x:c r="I7" s="1"/>
      <x:c r="J7" s="1"/>
      <x:c r="K7" s="1"/>
      <x:c r="L7" s="1"/>
      <x:c r="M7" s="1"/>
      <x:c r="N7" s="1"/>
    </x:row>
    <x:row r="8">
      <x:c r="A8" s="23" t="str">
        <x:v>Marge de sécurité</x:v>
      </x:c>
      <x:c r="B8" s="29" t="n">
        <x:f>'Seuil rentabilite'!B10</x:f>
        <x:v>50000</x:v>
      </x:c>
      <x:c r="C8" s="1"/>
      <x:c r="D8" s="23" t="str">
        <x:v>Mois de trésorerie négative</x:v>
      </x:c>
      <x:c r="E8" s="40" t="n">
        <x:f>COUNTIF(Tresorerie!C9:N9,"&lt;0")</x:f>
        <x:v>0</x:v>
      </x:c>
      <x:c r="F8" s="1"/>
      <x:c r="G8" s="1"/>
      <x:c r="H8" s="1"/>
      <x:c r="I8" s="1"/>
      <x:c r="J8" s="1"/>
      <x:c r="K8" s="1"/>
      <x:c r="L8" s="1"/>
      <x:c r="M8" s="1"/>
      <x:c r="N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28" customHeight="1">
      <x:c r="A10" s="11" t="str">
        <x:v>MODE D’EMPLOI</x:v>
      </x:c>
      <x:c r="B10" s="11"/>
      <x:c r="C10" s="11"/>
      <x:c r="D10" s="11"/>
      <x:c r="E10" s="11"/>
      <x:c r="F10" s="11"/>
      <x:c r="G10" s="11"/>
      <x:c r="H10" s="11"/>
      <x:c r="I10" s="1"/>
      <x:c r="J10" s="1"/>
      <x:c r="K10" s="1"/>
      <x:c r="L10" s="1"/>
      <x:c r="M10" s="1"/>
      <x:c r="N10" s="1"/>
    </x:row>
    <x:row r="11">
      <x:c r="A11" s="43" t="str">
        <x:v>1. Modifiez uniquement les cellules jaunes dans Budget, Tresorerie, BFR et Seuil rentabilite.</x:v>
      </x:c>
      <x:c r="B11" s="43"/>
      <x:c r="C11" s="43"/>
      <x:c r="D11" s="43"/>
      <x:c r="E11" s="43"/>
      <x:c r="F11" s="43"/>
      <x:c r="G11" s="43"/>
      <x:c r="H11" s="43"/>
      <x:c r="I11" s="1"/>
      <x:c r="J11" s="1"/>
      <x:c r="K11" s="1"/>
      <x:c r="L11" s="1"/>
      <x:c r="M11" s="1"/>
      <x:c r="N11" s="1"/>
    </x:row>
    <x:row r="12">
      <x:c r="A12" s="43" t="str">
        <x:v>2. Consultez cette page pour suivre votre besoin de financement, votre résultat et votre trésorerie.</x:v>
      </x:c>
      <x:c r="B12" s="43"/>
      <x:c r="C12" s="43"/>
      <x:c r="D12" s="43"/>
      <x:c r="E12" s="43"/>
      <x:c r="F12" s="43"/>
      <x:c r="G12" s="43"/>
      <x:c r="H12" s="43"/>
      <x:c r="I12" s="1"/>
      <x:c r="J12" s="1"/>
      <x:c r="K12" s="1"/>
      <x:c r="L12" s="1"/>
      <x:c r="M12" s="1"/>
      <x:c r="N12" s="1"/>
    </x:row>
    <x:row r="13">
      <x:c r="A13" s="43" t="str">
        <x:v>3. Dupliquez le fichier chaque mois pour conserver un historique de vos hypothèses.</x:v>
      </x:c>
      <x:c r="B13" s="43"/>
      <x:c r="C13" s="43"/>
      <x:c r="D13" s="43"/>
      <x:c r="E13" s="43"/>
      <x:c r="F13" s="43"/>
      <x:c r="G13" s="43"/>
      <x:c r="H13" s="43"/>
      <x:c r="I13" s="1"/>
      <x:c r="J13" s="1"/>
      <x:c r="K13" s="1"/>
      <x:c r="L13" s="1"/>
      <x:c r="M13" s="1"/>
      <x:c r="N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 t="str">
        <x:v>Mois</x:v>
      </x:c>
      <x:c r="K15" s="1" t="str">
        <x:v>Solde final</x:v>
      </x:c>
      <x:c r="L15" s="1"/>
      <x:c r="M15" s="1"/>
      <x:c r="N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 t="str">
        <x:v>Jan-26</x:v>
      </x:c>
      <x:c r="K16" s="16" t="n">
        <x:f>Tresorerie!C9</x:f>
        <x:v>12600</x:v>
      </x:c>
      <x:c r="L16" s="1"/>
      <x:c r="M16" s="1"/>
      <x:c r="N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 t="str">
        <x:v>Fév-26</x:v>
      </x:c>
      <x:c r="K17" s="16" t="n">
        <x:f>Tresorerie!D9</x:f>
        <x:v>15700</x:v>
      </x:c>
      <x:c r="L17" s="1"/>
      <x:c r="M17" s="1"/>
      <x:c r="N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 t="str">
        <x:v>Mar-26</x:v>
      </x:c>
      <x:c r="K18" s="16" t="n">
        <x:f>Tresorerie!E9</x:f>
        <x:v>19300</x:v>
      </x:c>
      <x:c r="L18" s="1"/>
      <x:c r="M18" s="1"/>
      <x:c r="N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 t="str">
        <x:v>Avr-26</x:v>
      </x:c>
      <x:c r="K19" s="16" t="n">
        <x:f>Tresorerie!F9</x:f>
        <x:v>23400</x:v>
      </x:c>
      <x:c r="L19" s="1"/>
      <x:c r="M19" s="1"/>
      <x:c r="N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 t="str">
        <x:v>Mai-26</x:v>
      </x:c>
      <x:c r="K20" s="16" t="n">
        <x:f>Tresorerie!G9</x:f>
        <x:v>28000</x:v>
      </x:c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 t="str">
        <x:v>Juin-26</x:v>
      </x:c>
      <x:c r="K21" s="16" t="n">
        <x:f>Tresorerie!H9</x:f>
        <x:v>33100</x:v>
      </x:c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 t="str">
        <x:v>Juil-26</x:v>
      </x:c>
      <x:c r="K22" s="16" t="n">
        <x:f>Tresorerie!I9</x:f>
        <x:v>38700</x:v>
      </x:c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 t="str">
        <x:v>Août-26</x:v>
      </x:c>
      <x:c r="K23" s="16" t="n">
        <x:f>Tresorerie!J9</x:f>
        <x:v>44800</x:v>
      </x:c>
      <x:c r="L23" s="1"/>
      <x:c r="M23" s="1"/>
      <x:c r="N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 t="str">
        <x:v>Sep-26</x:v>
      </x:c>
      <x:c r="K24" s="16" t="n">
        <x:f>Tresorerie!K9</x:f>
        <x:v>51400</x:v>
      </x:c>
      <x:c r="L24" s="1"/>
      <x:c r="M24" s="1"/>
      <x:c r="N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 t="str">
        <x:v>Oct-26</x:v>
      </x:c>
      <x:c r="K25" s="16" t="n">
        <x:f>Tresorerie!L9</x:f>
        <x:v>58500</x:v>
      </x:c>
      <x:c r="L25" s="1"/>
      <x:c r="M25" s="1"/>
      <x:c r="N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 t="str">
        <x:v>Nov-26</x:v>
      </x:c>
      <x:c r="K26" s="16" t="n">
        <x:f>Tresorerie!M9</x:f>
        <x:v>66100</x:v>
      </x:c>
      <x:c r="L26" s="1"/>
      <x:c r="M26" s="1"/>
      <x:c r="N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 t="str">
        <x:v>Déc-26</x:v>
      </x:c>
      <x:c r="K27" s="16" t="n">
        <x:f>Tresorerie!N9</x:f>
        <x:v>74200</x:v>
      </x:c>
      <x:c r="L27" s="1"/>
      <x:c r="M27" s="1"/>
      <x:c r="N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</x:sheetData>
  <x:mergeCells>
    <x:mergeCell ref="A1:N1"/>
    <x:mergeCell ref="A2:N2"/>
    <x:mergeCell ref="A4:H4"/>
    <x:mergeCell ref="A10:H10"/>
    <x:mergeCell ref="A11:H11"/>
    <x:mergeCell ref="A12:H12"/>
    <x:mergeCell ref="A13:H13"/>
  </x:mergeCells>
  <x:pageMargins left="0.7" right="0.7" top="0.75" bottom="0.75" header="0.3" footer="0.3"/>
  <x:drawing xmlns:r="http://schemas.openxmlformats.org/officeDocument/2006/relationships" r:id="R641fd1c8313d46da"/>
</x:worksheet>
</file>

<file path=xl/worksheets/sheet2.xml><?xml version="1.0" encoding="utf-8"?>
<x:worksheet xmlns:x="http://schemas.openxmlformats.org/spreadsheetml/2006/main">
  <x:sheetPr>
    <x:tabColor rgb="FF245CCA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34" customHeight="1">
      <x:c r="A1" s="4" t="str">
        <x:v>BIZ’N’CASH · KIT DE DÉMARRAGE GESTION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6" customHeight="1">
      <x:c r="A2" s="7" t="str">
        <x:v>Saisissez les hypothèses jaunes ; les totaux et résultats se calculent automatiquement.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8" customHeight="1">
      <x:c r="A4" s="21" t="str">
        <x:v>Poste</x:v>
      </x:c>
      <x:c r="B4" s="21" t="str">
        <x:v>Type</x:v>
      </x:c>
      <x:c r="C4" s="22" t="n">
        <x:v>46023</x:v>
      </x:c>
      <x:c r="D4" s="22" t="n">
        <x:v>46054</x:v>
      </x:c>
      <x:c r="E4" s="22" t="n">
        <x:v>46082</x:v>
      </x:c>
      <x:c r="F4" s="22" t="n">
        <x:v>46113</x:v>
      </x:c>
      <x:c r="G4" s="22" t="n">
        <x:v>46143</x:v>
      </x:c>
      <x:c r="H4" s="22" t="n">
        <x:v>46174</x:v>
      </x:c>
      <x:c r="I4" s="22" t="n">
        <x:v>46204</x:v>
      </x:c>
      <x:c r="J4" s="22" t="n">
        <x:v>46235</x:v>
      </x:c>
      <x:c r="K4" s="22" t="n">
        <x:v>46266</x:v>
      </x:c>
      <x:c r="L4" s="22" t="n">
        <x:v>46296</x:v>
      </x:c>
      <x:c r="M4" s="22" t="n">
        <x:v>46327</x:v>
      </x:c>
      <x:c r="N4" s="22" t="n">
        <x:v>46357</x:v>
      </x:c>
    </x:row>
    <x:row r="5">
      <x:c r="A5" s="23" t="str">
        <x:v>Chiffre d'affaires</x:v>
      </x:c>
      <x:c r="B5" s="23" t="str">
        <x:v>Entrée</x:v>
      </x:c>
      <x:c r="C5" s="15" t="n">
        <x:v>12000</x:v>
      </x:c>
      <x:c r="D5" s="15" t="n">
        <x:v>12500</x:v>
      </x:c>
      <x:c r="E5" s="15" t="n">
        <x:v>13000</x:v>
      </x:c>
      <x:c r="F5" s="15" t="n">
        <x:v>13500</x:v>
      </x:c>
      <x:c r="G5" s="15" t="n">
        <x:v>14000</x:v>
      </x:c>
      <x:c r="H5" s="15" t="n">
        <x:v>14500</x:v>
      </x:c>
      <x:c r="I5" s="15" t="n">
        <x:v>15000</x:v>
      </x:c>
      <x:c r="J5" s="15" t="n">
        <x:v>15500</x:v>
      </x:c>
      <x:c r="K5" s="15" t="n">
        <x:v>16000</x:v>
      </x:c>
      <x:c r="L5" s="15" t="n">
        <x:v>16500</x:v>
      </x:c>
      <x:c r="M5" s="15" t="n">
        <x:v>17000</x:v>
      </x:c>
      <x:c r="N5" s="15" t="n">
        <x:v>17500</x:v>
      </x:c>
    </x:row>
    <x:row r="6">
      <x:c r="A6" s="23" t="str">
        <x:v>Achats / sous-traitance</x:v>
      </x:c>
      <x:c r="B6" s="23" t="str">
        <x:v>Sortie</x:v>
      </x:c>
      <x:c r="C6" s="15" t="n">
        <x:v>3000</x:v>
      </x:c>
      <x:c r="D6" s="15" t="n">
        <x:v>3000</x:v>
      </x:c>
      <x:c r="E6" s="15" t="n">
        <x:v>3000</x:v>
      </x:c>
      <x:c r="F6" s="15" t="n">
        <x:v>3000</x:v>
      </x:c>
      <x:c r="G6" s="15" t="n">
        <x:v>3000</x:v>
      </x:c>
      <x:c r="H6" s="15" t="n">
        <x:v>3000</x:v>
      </x:c>
      <x:c r="I6" s="15" t="n">
        <x:v>3000</x:v>
      </x:c>
      <x:c r="J6" s="15" t="n">
        <x:v>3000</x:v>
      </x:c>
      <x:c r="K6" s="15" t="n">
        <x:v>3000</x:v>
      </x:c>
      <x:c r="L6" s="15" t="n">
        <x:v>3000</x:v>
      </x:c>
      <x:c r="M6" s="15" t="n">
        <x:v>3000</x:v>
      </x:c>
      <x:c r="N6" s="15" t="n">
        <x:v>3000</x:v>
      </x:c>
    </x:row>
    <x:row r="7">
      <x:c r="A7" s="23" t="str">
        <x:v>Salaires et charges</x:v>
      </x:c>
      <x:c r="B7" s="23" t="str">
        <x:v>Sortie</x:v>
      </x:c>
      <x:c r="C7" s="15" t="n">
        <x:v>4200</x:v>
      </x:c>
      <x:c r="D7" s="15" t="n">
        <x:v>4200</x:v>
      </x:c>
      <x:c r="E7" s="15" t="n">
        <x:v>4200</x:v>
      </x:c>
      <x:c r="F7" s="15" t="n">
        <x:v>4200</x:v>
      </x:c>
      <x:c r="G7" s="15" t="n">
        <x:v>4200</x:v>
      </x:c>
      <x:c r="H7" s="15" t="n">
        <x:v>4200</x:v>
      </x:c>
      <x:c r="I7" s="15" t="n">
        <x:v>4200</x:v>
      </x:c>
      <x:c r="J7" s="15" t="n">
        <x:v>4200</x:v>
      </x:c>
      <x:c r="K7" s="15" t="n">
        <x:v>4200</x:v>
      </x:c>
      <x:c r="L7" s="15" t="n">
        <x:v>4200</x:v>
      </x:c>
      <x:c r="M7" s="15" t="n">
        <x:v>4200</x:v>
      </x:c>
      <x:c r="N7" s="15" t="n">
        <x:v>4200</x:v>
      </x:c>
    </x:row>
    <x:row r="8">
      <x:c r="A8" s="23" t="str">
        <x:v>Loyer et abonnements</x:v>
      </x:c>
      <x:c r="B8" s="23" t="str">
        <x:v>Sortie</x:v>
      </x:c>
      <x:c r="C8" s="15" t="n">
        <x:v>900</x:v>
      </x:c>
      <x:c r="D8" s="15" t="n">
        <x:v>900</x:v>
      </x:c>
      <x:c r="E8" s="15" t="n">
        <x:v>900</x:v>
      </x:c>
      <x:c r="F8" s="15" t="n">
        <x:v>900</x:v>
      </x:c>
      <x:c r="G8" s="15" t="n">
        <x:v>900</x:v>
      </x:c>
      <x:c r="H8" s="15" t="n">
        <x:v>900</x:v>
      </x:c>
      <x:c r="I8" s="15" t="n">
        <x:v>900</x:v>
      </x:c>
      <x:c r="J8" s="15" t="n">
        <x:v>900</x:v>
      </x:c>
      <x:c r="K8" s="15" t="n">
        <x:v>900</x:v>
      </x:c>
      <x:c r="L8" s="15" t="n">
        <x:v>900</x:v>
      </x:c>
      <x:c r="M8" s="15" t="n">
        <x:v>900</x:v>
      </x:c>
      <x:c r="N8" s="15" t="n">
        <x:v>900</x:v>
      </x:c>
    </x:row>
    <x:row r="9">
      <x:c r="A9" s="23" t="str">
        <x:v>Marketing</x:v>
      </x:c>
      <x:c r="B9" s="23" t="str">
        <x:v>Sortie</x:v>
      </x:c>
      <x:c r="C9" s="15" t="n">
        <x:v>800</x:v>
      </x:c>
      <x:c r="D9" s="15" t="n">
        <x:v>800</x:v>
      </x:c>
      <x:c r="E9" s="15" t="n">
        <x:v>800</x:v>
      </x:c>
      <x:c r="F9" s="15" t="n">
        <x:v>800</x:v>
      </x:c>
      <x:c r="G9" s="15" t="n">
        <x:v>800</x:v>
      </x:c>
      <x:c r="H9" s="15" t="n">
        <x:v>800</x:v>
      </x:c>
      <x:c r="I9" s="15" t="n">
        <x:v>800</x:v>
      </x:c>
      <x:c r="J9" s="15" t="n">
        <x:v>800</x:v>
      </x:c>
      <x:c r="K9" s="15" t="n">
        <x:v>800</x:v>
      </x:c>
      <x:c r="L9" s="15" t="n">
        <x:v>800</x:v>
      </x:c>
      <x:c r="M9" s="15" t="n">
        <x:v>800</x:v>
      </x:c>
      <x:c r="N9" s="15" t="n">
        <x:v>800</x:v>
      </x:c>
    </x:row>
    <x:row r="10">
      <x:c r="A10" s="23" t="str">
        <x:v>Autres charges</x:v>
      </x:c>
      <x:c r="B10" s="23" t="str">
        <x:v>Sortie</x:v>
      </x:c>
      <x:c r="C10" s="15" t="n">
        <x:v>500</x:v>
      </x:c>
      <x:c r="D10" s="15" t="n">
        <x:v>500</x:v>
      </x:c>
      <x:c r="E10" s="15" t="n">
        <x:v>500</x:v>
      </x:c>
      <x:c r="F10" s="15" t="n">
        <x:v>500</x:v>
      </x:c>
      <x:c r="G10" s="15" t="n">
        <x:v>500</x:v>
      </x:c>
      <x:c r="H10" s="15" t="n">
        <x:v>500</x:v>
      </x:c>
      <x:c r="I10" s="15" t="n">
        <x:v>500</x:v>
      </x:c>
      <x:c r="J10" s="15" t="n">
        <x:v>500</x:v>
      </x:c>
      <x:c r="K10" s="15" t="n">
        <x:v>500</x:v>
      </x:c>
      <x:c r="L10" s="15" t="n">
        <x:v>500</x:v>
      </x:c>
      <x:c r="M10" s="15" t="n">
        <x:v>500</x:v>
      </x:c>
      <x:c r="N10" s="15" t="n">
        <x:v>500</x:v>
      </x:c>
    </x:row>
    <x:row r="11">
      <x:c r="A11" s="24" t="str">
        <x:v>Total charges</x:v>
      </x:c>
      <x:c r="B11" s="24" t="str">
        <x:v>Calcul</x:v>
      </x:c>
      <x:c r="C11" s="25" t="n">
        <x:f>SUM(C6:C10)</x:f>
        <x:v>9400</x:v>
      </x:c>
      <x:c r="D11" s="25" t="n">
        <x:f>SUM(D6:D10)</x:f>
        <x:v>9400</x:v>
      </x:c>
      <x:c r="E11" s="25" t="n">
        <x:f>SUM(E6:E10)</x:f>
        <x:v>9400</x:v>
      </x:c>
      <x:c r="F11" s="25" t="n">
        <x:f>SUM(F6:F10)</x:f>
        <x:v>9400</x:v>
      </x:c>
      <x:c r="G11" s="25" t="n">
        <x:f>SUM(G6:G10)</x:f>
        <x:v>9400</x:v>
      </x:c>
      <x:c r="H11" s="25" t="n">
        <x:f>SUM(H6:H10)</x:f>
        <x:v>9400</x:v>
      </x:c>
      <x:c r="I11" s="25" t="n">
        <x:f>SUM(I6:I10)</x:f>
        <x:v>9400</x:v>
      </x:c>
      <x:c r="J11" s="25" t="n">
        <x:f>SUM(J6:J10)</x:f>
        <x:v>9400</x:v>
      </x:c>
      <x:c r="K11" s="25" t="n">
        <x:f>SUM(K6:K10)</x:f>
        <x:v>9400</x:v>
      </x:c>
      <x:c r="L11" s="25" t="n">
        <x:f>SUM(L6:L10)</x:f>
        <x:v>9400</x:v>
      </x:c>
      <x:c r="M11" s="25" t="n">
        <x:f>SUM(M6:M10)</x:f>
        <x:v>9400</x:v>
      </x:c>
      <x:c r="N11" s="25" t="n">
        <x:f>SUM(N6:N10)</x:f>
        <x:v>9400</x:v>
      </x:c>
    </x:row>
    <x:row r="12">
      <x:c r="A12" s="26" t="str">
        <x:v>Résultat budgété</x:v>
      </x:c>
      <x:c r="B12" s="26" t="str">
        <x:v>Calcul</x:v>
      </x:c>
      <x:c r="C12" s="27" t="n">
        <x:f>C5-C11</x:f>
        <x:v>2600</x:v>
      </x:c>
      <x:c r="D12" s="27" t="n">
        <x:f>D5-D11</x:f>
        <x:v>3100</x:v>
      </x:c>
      <x:c r="E12" s="27" t="n">
        <x:f>E5-E11</x:f>
        <x:v>3600</x:v>
      </x:c>
      <x:c r="F12" s="27" t="n">
        <x:f>F5-F11</x:f>
        <x:v>4100</x:v>
      </x:c>
      <x:c r="G12" s="27" t="n">
        <x:f>G5-G11</x:f>
        <x:v>4600</x:v>
      </x:c>
      <x:c r="H12" s="27" t="n">
        <x:f>H5-H11</x:f>
        <x:v>5100</x:v>
      </x:c>
      <x:c r="I12" s="27" t="n">
        <x:f>I5-I11</x:f>
        <x:v>5600</x:v>
      </x:c>
      <x:c r="J12" s="27" t="n">
        <x:f>J5-J11</x:f>
        <x:v>6100</x:v>
      </x:c>
      <x:c r="K12" s="27" t="n">
        <x:f>K5-K11</x:f>
        <x:v>6600</x:v>
      </x:c>
      <x:c r="L12" s="27" t="n">
        <x:f>L5-L11</x:f>
        <x:v>7100</x:v>
      </x:c>
      <x:c r="M12" s="27" t="n">
        <x:f>M5-M11</x:f>
        <x:v>7600</x:v>
      </x:c>
      <x:c r="N12" s="27" t="n">
        <x:f>N5-N11</x:f>
        <x:v>8100</x:v>
      </x:c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>
      <x:c r="A14" s="28" t="str">
        <x:v>Astuce : remplacez les montants jaunes par vos propres hypothèses mensuelles.</x:v>
      </x:c>
      <x:c r="B14" s="28"/>
      <x:c r="C14" s="28"/>
      <x:c r="D14" s="28"/>
      <x:c r="E14" s="28"/>
      <x:c r="F14" s="28"/>
      <x:c r="G14" s="28"/>
      <x:c r="H14" s="28"/>
      <x:c r="I14" s="28"/>
      <x:c r="J14" s="28"/>
      <x:c r="K14" s="28"/>
      <x:c r="L14" s="28"/>
      <x:c r="M14" s="28"/>
      <x:c r="N14" s="28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</x:sheetData>
  <x:mergeCells>
    <x:mergeCell ref="A1:N1"/>
    <x:mergeCell ref="A2:N2"/>
    <x:mergeCell ref="A14:N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5C93FF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1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34" customHeight="1">
      <x:c r="A1" s="4" t="str">
        <x:v>BIZ’N’CASH · KIT DE DÉMARRAGE GESTION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6" customHeight="1">
      <x:c r="A2" s="7" t="str">
        <x:v>Pilotez les encaissements, décaissements et le solde bancaire sur 12 mois.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8" customHeight="1">
      <x:c r="A4" s="21" t="str">
        <x:v>Flux</x:v>
      </x:c>
      <x:c r="B4" s="21" t="str">
        <x:v>Type</x:v>
      </x:c>
      <x:c r="C4" s="22" t="n">
        <x:v>46023</x:v>
      </x:c>
      <x:c r="D4" s="22" t="n">
        <x:v>46054</x:v>
      </x:c>
      <x:c r="E4" s="22" t="n">
        <x:v>46082</x:v>
      </x:c>
      <x:c r="F4" s="22" t="n">
        <x:v>46113</x:v>
      </x:c>
      <x:c r="G4" s="22" t="n">
        <x:v>46143</x:v>
      </x:c>
      <x:c r="H4" s="22" t="n">
        <x:v>46174</x:v>
      </x:c>
      <x:c r="I4" s="22" t="n">
        <x:v>46204</x:v>
      </x:c>
      <x:c r="J4" s="22" t="n">
        <x:v>46235</x:v>
      </x:c>
      <x:c r="K4" s="22" t="n">
        <x:v>46266</x:v>
      </x:c>
      <x:c r="L4" s="22" t="n">
        <x:v>46296</x:v>
      </x:c>
      <x:c r="M4" s="22" t="n">
        <x:v>46327</x:v>
      </x:c>
      <x:c r="N4" s="22" t="n">
        <x:v>46357</x:v>
      </x:c>
    </x:row>
    <x:row r="5">
      <x:c r="A5" s="23" t="str">
        <x:v>Solde initial</x:v>
      </x:c>
      <x:c r="B5" s="23" t="str">
        <x:v>Entrée / calcul</x:v>
      </x:c>
      <x:c r="C5" s="15" t="n">
        <x:v>10000</x:v>
      </x:c>
      <x:c r="D5" s="29" t="n">
        <x:f>C9</x:f>
        <x:v>12600</x:v>
      </x:c>
      <x:c r="E5" s="29" t="n">
        <x:f>D9</x:f>
        <x:v>15700</x:v>
      </x:c>
      <x:c r="F5" s="29" t="n">
        <x:f>E9</x:f>
        <x:v>19300</x:v>
      </x:c>
      <x:c r="G5" s="29" t="n">
        <x:f>F9</x:f>
        <x:v>23400</x:v>
      </x:c>
      <x:c r="H5" s="29" t="n">
        <x:f>G9</x:f>
        <x:v>28000</x:v>
      </x:c>
      <x:c r="I5" s="29" t="n">
        <x:f>H9</x:f>
        <x:v>33100</x:v>
      </x:c>
      <x:c r="J5" s="29" t="n">
        <x:f>I9</x:f>
        <x:v>38700</x:v>
      </x:c>
      <x:c r="K5" s="29" t="n">
        <x:f>J9</x:f>
        <x:v>44800</x:v>
      </x:c>
      <x:c r="L5" s="29" t="n">
        <x:f>K9</x:f>
        <x:v>51400</x:v>
      </x:c>
      <x:c r="M5" s="29" t="n">
        <x:f>L9</x:f>
        <x:v>58500</x:v>
      </x:c>
      <x:c r="N5" s="29" t="n">
        <x:f>M9</x:f>
        <x:v>66100</x:v>
      </x:c>
    </x:row>
    <x:row r="6">
      <x:c r="A6" s="23" t="str">
        <x:v>Encaissements</x:v>
      </x:c>
      <x:c r="B6" s="23" t="str">
        <x:v>Entrée</x:v>
      </x:c>
      <x:c r="C6" s="15" t="n">
        <x:v>12000</x:v>
      </x:c>
      <x:c r="D6" s="15" t="n">
        <x:v>12500</x:v>
      </x:c>
      <x:c r="E6" s="15" t="n">
        <x:v>13000</x:v>
      </x:c>
      <x:c r="F6" s="15" t="n">
        <x:v>13500</x:v>
      </x:c>
      <x:c r="G6" s="15" t="n">
        <x:v>14000</x:v>
      </x:c>
      <x:c r="H6" s="15" t="n">
        <x:v>14500</x:v>
      </x:c>
      <x:c r="I6" s="15" t="n">
        <x:v>15000</x:v>
      </x:c>
      <x:c r="J6" s="15" t="n">
        <x:v>15500</x:v>
      </x:c>
      <x:c r="K6" s="15" t="n">
        <x:v>16000</x:v>
      </x:c>
      <x:c r="L6" s="15" t="n">
        <x:v>16500</x:v>
      </x:c>
      <x:c r="M6" s="15" t="n">
        <x:v>17000</x:v>
      </x:c>
      <x:c r="N6" s="15" t="n">
        <x:v>17500</x:v>
      </x:c>
    </x:row>
    <x:row r="7">
      <x:c r="A7" s="23" t="str">
        <x:v>Décaissements</x:v>
      </x:c>
      <x:c r="B7" s="23" t="str">
        <x:v>Sortie</x:v>
      </x:c>
      <x:c r="C7" s="15" t="n">
        <x:v>9400</x:v>
      </x:c>
      <x:c r="D7" s="15" t="n">
        <x:v>9400</x:v>
      </x:c>
      <x:c r="E7" s="15" t="n">
        <x:v>9400</x:v>
      </x:c>
      <x:c r="F7" s="15" t="n">
        <x:v>9400</x:v>
      </x:c>
      <x:c r="G7" s="15" t="n">
        <x:v>9400</x:v>
      </x:c>
      <x:c r="H7" s="15" t="n">
        <x:v>9400</x:v>
      </x:c>
      <x:c r="I7" s="15" t="n">
        <x:v>9400</x:v>
      </x:c>
      <x:c r="J7" s="15" t="n">
        <x:v>9400</x:v>
      </x:c>
      <x:c r="K7" s="15" t="n">
        <x:v>9400</x:v>
      </x:c>
      <x:c r="L7" s="15" t="n">
        <x:v>9400</x:v>
      </x:c>
      <x:c r="M7" s="15" t="n">
        <x:v>9400</x:v>
      </x:c>
      <x:c r="N7" s="15" t="n">
        <x:v>9400</x:v>
      </x:c>
    </x:row>
    <x:row r="8">
      <x:c r="A8" s="24" t="str">
        <x:v>Flux net</x:v>
      </x:c>
      <x:c r="B8" s="24" t="str">
        <x:v>Calcul</x:v>
      </x:c>
      <x:c r="C8" s="25" t="n">
        <x:f>C6-C7</x:f>
        <x:v>2600</x:v>
      </x:c>
      <x:c r="D8" s="25" t="n">
        <x:f>D6-D7</x:f>
        <x:v>3100</x:v>
      </x:c>
      <x:c r="E8" s="25" t="n">
        <x:f>E6-E7</x:f>
        <x:v>3600</x:v>
      </x:c>
      <x:c r="F8" s="25" t="n">
        <x:f>F6-F7</x:f>
        <x:v>4100</x:v>
      </x:c>
      <x:c r="G8" s="25" t="n">
        <x:f>G6-G7</x:f>
        <x:v>4600</x:v>
      </x:c>
      <x:c r="H8" s="25" t="n">
        <x:f>H6-H7</x:f>
        <x:v>5100</x:v>
      </x:c>
      <x:c r="I8" s="25" t="n">
        <x:f>I6-I7</x:f>
        <x:v>5600</x:v>
      </x:c>
      <x:c r="J8" s="25" t="n">
        <x:f>J6-J7</x:f>
        <x:v>6100</x:v>
      </x:c>
      <x:c r="K8" s="25" t="n">
        <x:f>K6-K7</x:f>
        <x:v>6600</x:v>
      </x:c>
      <x:c r="L8" s="25" t="n">
        <x:f>L6-L7</x:f>
        <x:v>7100</x:v>
      </x:c>
      <x:c r="M8" s="25" t="n">
        <x:f>M6-M7</x:f>
        <x:v>7600</x:v>
      </x:c>
      <x:c r="N8" s="25" t="n">
        <x:f>N6-N7</x:f>
        <x:v>8100</x:v>
      </x:c>
    </x:row>
    <x:row r="9">
      <x:c r="A9" s="26" t="str">
        <x:v>Solde final</x:v>
      </x:c>
      <x:c r="B9" s="26" t="str">
        <x:v>Calcul</x:v>
      </x:c>
      <x:c r="C9" s="27" t="n">
        <x:f>C5+C8</x:f>
        <x:v>12600</x:v>
      </x:c>
      <x:c r="D9" s="27" t="n">
        <x:f>D5+D8</x:f>
        <x:v>15700</x:v>
      </x:c>
      <x:c r="E9" s="27" t="n">
        <x:f>E5+E8</x:f>
        <x:v>19300</x:v>
      </x:c>
      <x:c r="F9" s="27" t="n">
        <x:f>F5+F8</x:f>
        <x:v>23400</x:v>
      </x:c>
      <x:c r="G9" s="27" t="n">
        <x:f>G5+G8</x:f>
        <x:v>28000</x:v>
      </x:c>
      <x:c r="H9" s="27" t="n">
        <x:f>H5+H8</x:f>
        <x:v>33100</x:v>
      </x:c>
      <x:c r="I9" s="27" t="n">
        <x:f>I5+I8</x:f>
        <x:v>38700</x:v>
      </x:c>
      <x:c r="J9" s="27" t="n">
        <x:f>J5+J8</x:f>
        <x:v>44800</x:v>
      </x:c>
      <x:c r="K9" s="27" t="n">
        <x:f>K5+K8</x:f>
        <x:v>51400</x:v>
      </x:c>
      <x:c r="L9" s="27" t="n">
        <x:f>L5+L8</x:f>
        <x:v>58500</x:v>
      </x:c>
      <x:c r="M9" s="27" t="n">
        <x:f>M5+M8</x:f>
        <x:v>66100</x:v>
      </x:c>
      <x:c r="N9" s="27" t="n">
        <x:f>N5+N8</x:f>
        <x:v>74200</x:v>
      </x:c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</x:sheetData>
  <x:mergeCells>
    <x:mergeCell ref="A1:N1"/>
    <x:mergeCell ref="A2:N2"/>
  </x:mergeCells>
  <x:conditionalFormatting sqref="C9:N9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6C7A91"/>
  </x:sheetPr>
  <x:sheetViews>
    <x:sheetView showGridLines="0" workbookViewId="0"/>
  </x:sheetViews>
  <x:sheetFormatPr defaultRowHeight="15"/>
  <x:cols>
    <x:col min="1" max="1" width="34" hidden="0" customWidth="1"/>
    <x:col min="2" max="2" width="34" hidden="0" customWidth="1"/>
  </x:cols>
  <x:sheetData>
    <x:row r="1" ht="34" customHeight="1">
      <x:c r="A1" s="4" t="str">
        <x:v>BIZ’N’CASH · KIT DE DÉMARRAGE GESTION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6" customHeight="1">
      <x:c r="A2" s="7" t="str">
        <x:v>Calculez le besoin de financement lié au cycle d’exploitation.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8" customHeight="1">
      <x:c r="A4" s="11" t="str">
        <x:v>Élément</x:v>
      </x:c>
      <x:c r="B4" s="11" t="str">
        <x:v>Montant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A5" s="1" t="str">
        <x:v>Stocks</x:v>
      </x:c>
      <x:c r="B5" s="15" t="n">
        <x:v>15000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>
      <x:c r="A6" s="1" t="str">
        <x:v>Créances clients</x:v>
      </x:c>
      <x:c r="B6" s="15" t="n">
        <x:v>25000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>
      <x:c r="A7" s="1" t="str">
        <x:v>Dettes fournisseurs</x:v>
      </x:c>
      <x:c r="B7" s="15" t="n">
        <x:v>18000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>
      <x:c r="A8" s="33" t="str">
        <x:v>Besoin en fonds de roulement</x:v>
      </x:c>
      <x:c r="B8" s="34" t="n">
        <x:f>B5+B6-B7</x:f>
        <x:v>22000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>
      <x:c r="A10" s="35" t="str">
        <x:v>Lecture</x:v>
      </x:c>
      <x:c r="B10" s="36" t="str">
        <x:v>Un BFR positif doit être financé par la trésorerie ou d’autres ressources.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>
      <x:c r="A11" s="35" t="str">
        <x:v>Action 1</x:v>
      </x:c>
      <x:c r="B11" s="36" t="str">
        <x:v>Réduire les délais d’encaissement clients.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>
      <x:c r="A12" s="35" t="str">
        <x:v>Action 2</x:v>
      </x:c>
      <x:c r="B12" s="36" t="str">
        <x:v>Optimiser les stocks et négocier les délais fournisseurs.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</x:sheetData>
  <x:mergeCells>
    <x:mergeCell ref="A1:N1"/>
    <x:mergeCell ref="A2:N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8EAADB"/>
  </x:sheetPr>
  <x:sheetViews>
    <x:sheetView showGridLines="0" workbookViewId="0"/>
  </x:sheetViews>
  <x:sheetFormatPr defaultRowHeight="15"/>
  <x:cols>
    <x:col min="1" max="1" width="38" hidden="0" customWidth="1"/>
    <x:col min="2" max="2" width="38" hidden="0" customWidth="1"/>
  </x:cols>
  <x:sheetData>
    <x:row r="1" ht="34" customHeight="1">
      <x:c r="A1" s="4" t="str">
        <x:v>BIZ’N’CASH · KIT DE DÉMARRAGE GESTION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6" customHeight="1">
      <x:c r="A2" s="7" t="str">
        <x:v>Mesurez le chiffre d’affaires minimum nécessaire pour couvrir vos charges.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8" customHeight="1">
      <x:c r="A4" s="21" t="str">
        <x:v>Indicateur</x:v>
      </x:c>
      <x:c r="B4" s="21" t="str">
        <x:v>Valeur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A5" s="23" t="str">
        <x:v>Charges fixes annuelles</x:v>
      </x:c>
      <x:c r="B5" s="15" t="n">
        <x:v>60000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>
      <x:c r="A6" s="23" t="str">
        <x:v>Chiffre d'affaires annuel prévu</x:v>
      </x:c>
      <x:c r="B6" s="15" t="n">
        <x:v>150000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>
      <x:c r="A7" s="23" t="str">
        <x:v>Charges variables annuelles</x:v>
      </x:c>
      <x:c r="B7" s="15" t="n">
        <x:v>60000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>
      <x:c r="A8" s="24" t="str">
        <x:v>Taux de marge sur coûts variables</x:v>
      </x:c>
      <x:c r="B8" s="39" t="n">
        <x:f>(B6-B7)/B6</x:f>
        <x:v>0.6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>
      <x:c r="A9" s="26" t="str">
        <x:v>Seuil de rentabilité (CA)</x:v>
      </x:c>
      <x:c r="B9" s="27" t="n">
        <x:f>B5/B8</x:f>
        <x:v>100000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>
      <x:c r="A10" s="26" t="str">
        <x:v>Marge de sécurité</x:v>
      </x:c>
      <x:c r="B10" s="27" t="n">
        <x:f>B6-B9</x:f>
        <x:v>50000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</x:sheetData>
  <x:mergeCells>
    <x:mergeCell ref="A1:N1"/>
    <x:mergeCell ref="A2:N2"/>
  </x:mergeCells>
  <x:pageMargins left="0.7" right="0.7" top="0.75" bottom="0.75" header="0.3" footer="0.3"/>
</x:worksheet>
</file>